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7.1.191\disk m\Отдел ВФР\Ревина\Информация на сайт\Информация по лс\2026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Print_Area" localSheetId="0">Лист1!$A$4:$M$32</definedName>
  </definedNames>
  <calcPr calcId="152511"/>
</workbook>
</file>

<file path=xl/calcChain.xml><?xml version="1.0" encoding="utf-8"?>
<calcChain xmlns="http://schemas.openxmlformats.org/spreadsheetml/2006/main">
  <c r="L32" i="1" l="1"/>
  <c r="L22" i="1" l="1"/>
  <c r="L21" i="1"/>
  <c r="L20" i="1"/>
  <c r="L12" i="1"/>
  <c r="L11" i="1"/>
  <c r="L10" i="1"/>
  <c r="L9" i="1"/>
  <c r="K31" i="1"/>
  <c r="E29" i="1"/>
  <c r="E30" i="1"/>
  <c r="E31" i="1"/>
  <c r="E28" i="1"/>
  <c r="F23" i="1" l="1"/>
  <c r="K23" i="1" l="1"/>
  <c r="C32" i="1" l="1"/>
  <c r="D32" i="1"/>
  <c r="F32" i="1"/>
  <c r="G32" i="1"/>
  <c r="H32" i="1"/>
  <c r="J32" i="1"/>
  <c r="B32" i="1"/>
  <c r="E32" i="1" l="1"/>
  <c r="I28" i="1"/>
  <c r="K28" i="1" s="1"/>
  <c r="I30" i="1" l="1"/>
  <c r="K30" i="1" s="1"/>
  <c r="I29" i="1" l="1"/>
  <c r="K29" i="1" s="1"/>
  <c r="I31" i="1"/>
  <c r="I32" i="1" l="1"/>
  <c r="K32" i="1" s="1"/>
  <c r="J23" i="1"/>
  <c r="I23" i="1"/>
  <c r="H23" i="1"/>
  <c r="G23" i="1"/>
  <c r="E23" i="1"/>
  <c r="D23" i="1"/>
  <c r="C23" i="1"/>
  <c r="B23" i="1"/>
  <c r="K13" i="1"/>
  <c r="J13" i="1"/>
  <c r="I13" i="1"/>
  <c r="H13" i="1"/>
  <c r="G13" i="1"/>
  <c r="F13" i="1"/>
  <c r="E13" i="1"/>
  <c r="D13" i="1"/>
  <c r="C13" i="1"/>
  <c r="B13" i="1"/>
  <c r="L23" i="1" l="1"/>
  <c r="L13" i="1"/>
</calcChain>
</file>

<file path=xl/sharedStrings.xml><?xml version="1.0" encoding="utf-8"?>
<sst xmlns="http://schemas.openxmlformats.org/spreadsheetml/2006/main" count="72" uniqueCount="48">
  <si>
    <t xml:space="preserve">                                                                                                                                                                                          УФК по Республике Алтай</t>
  </si>
  <si>
    <t xml:space="preserve">Информация о количестве участников бюджетного процесса (УБП), и открытых лицевых счетах </t>
  </si>
  <si>
    <t xml:space="preserve"> </t>
  </si>
  <si>
    <t>Уровень бюджета</t>
  </si>
  <si>
    <t>Количество УБП</t>
  </si>
  <si>
    <t>количество лицевых счетов в разрезе видов (01)</t>
  </si>
  <si>
    <t>количество лицевых счетов в разрезе видов (03)</t>
  </si>
  <si>
    <t>количество лицевых счетов в разрезе видов (04)</t>
  </si>
  <si>
    <t>количество лицевых счетов в разрезе видов (05)</t>
  </si>
  <si>
    <t>количество лицевых счетов в разрезе видов (06)</t>
  </si>
  <si>
    <t>количество лицевых счетов в разрезе видов (08)</t>
  </si>
  <si>
    <t>количество лицевых счетов в разрезе видов (10)</t>
  </si>
  <si>
    <t>количество лицевых счетов в разрезе видов (12)</t>
  </si>
  <si>
    <t>количество лицевых счетов в разрезе видов (14)</t>
  </si>
  <si>
    <t>Всего лицевых счетов</t>
  </si>
  <si>
    <t>Федеральный</t>
  </si>
  <si>
    <t>-</t>
  </si>
  <si>
    <t>Республиканский</t>
  </si>
  <si>
    <t>Местный</t>
  </si>
  <si>
    <t>Внебюджетные фонды</t>
  </si>
  <si>
    <t>Итого</t>
  </si>
  <si>
    <t xml:space="preserve">Информация о количестве неучастников бюджетного процесса (НУБП), и открытых лицевых счетах </t>
  </si>
  <si>
    <t>Количество НУБП</t>
  </si>
  <si>
    <t>количество лицевых счетов в разрезе видов (20)</t>
  </si>
  <si>
    <t>количество лицевых счетов в разрезе видов (21)</t>
  </si>
  <si>
    <t>количество лицевых счетов в разрезе видов (22)</t>
  </si>
  <si>
    <t>количество лицевых счетов в разрезе видов (30)</t>
  </si>
  <si>
    <t>количество лицевых счетов в разрезе видов (31)</t>
  </si>
  <si>
    <t>количество лицевых счетов в разрезе видов (32)</t>
  </si>
  <si>
    <t>количество лицевых счетов в разрезе видов (41)</t>
  </si>
  <si>
    <t>Код ТОФК</t>
  </si>
  <si>
    <t>Количество клиентов</t>
  </si>
  <si>
    <t>Итого учреждений</t>
  </si>
  <si>
    <t>Количество лицевых счетов</t>
  </si>
  <si>
    <t>ФБ</t>
  </si>
  <si>
    <t>РБ</t>
  </si>
  <si>
    <t>МБ</t>
  </si>
  <si>
    <t>НУБП</t>
  </si>
  <si>
    <t>Внебюдж. фонды</t>
  </si>
  <si>
    <t>7704 Турочак</t>
  </si>
  <si>
    <t>7709 Шебалино</t>
  </si>
  <si>
    <t>7710 Чемал</t>
  </si>
  <si>
    <t>лицевых счетов в разрезе видов (71)</t>
  </si>
  <si>
    <t>количество:</t>
  </si>
  <si>
    <t>разделов на лицевых счетах</t>
  </si>
  <si>
    <t>Итого:</t>
  </si>
  <si>
    <t>УБП</t>
  </si>
  <si>
    <t>в УФК по Республике Алтай в разрезе бюджетов на 01.01.2026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</si>
</sst>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Fill="1"/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49" fontId="0" fillId="0" borderId="2" xfId="0" quotePrefix="1" applyNumberFormat="1" applyFill="1" applyBorder="1" applyAlignment="1">
      <alignment horizontal="center" vertical="center" wrapText="1"/>
    </xf>
    <xf numFmtId="49" fontId="0" fillId="0" borderId="1" xfId="0" quotePrefix="1" applyNumberFormat="1" applyFill="1" applyBorder="1" applyAlignment="1">
      <alignment horizontal="center" vertical="center" wrapText="1"/>
    </xf>
    <xf numFmtId="49" fontId="0" fillId="0" borderId="3" xfId="0" quotePrefix="1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9" fontId="1" fillId="0" borderId="4" xfId="0" quotePrefix="1" applyNumberFormat="1" applyFont="1" applyFill="1" applyBorder="1" applyAlignment="1">
      <alignment horizontal="center" vertical="center" wrapText="1"/>
    </xf>
    <xf numFmtId="49" fontId="1" fillId="0" borderId="6" xfId="0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2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49" fontId="0" fillId="0" borderId="1" xfId="0" quotePrefix="1" applyNumberFormat="1" applyBorder="1" applyAlignment="1">
      <alignment horizontal="center" vertical="center" wrapText="1"/>
    </xf>
    <xf numFmtId="49" fontId="0" fillId="0" borderId="3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2"/>
  <sheetViews>
    <sheetView tabSelected="1" topLeftCell="A4" workbookViewId="0">
      <selection activeCell="L29" sqref="L29"/>
    </sheetView>
  </sheetViews>
  <sheetFormatPr defaultRowHeight="15" x14ac:dyDescent="0.25"/>
  <cols>
    <col min="1" max="1" width="23.140625" customWidth="1"/>
    <col min="2" max="2" width="11.28515625" customWidth="1"/>
    <col min="3" max="4" width="15.7109375" customWidth="1"/>
    <col min="5" max="5" width="16.5703125" customWidth="1"/>
    <col min="6" max="6" width="16.140625" customWidth="1"/>
    <col min="7" max="7" width="16.28515625" customWidth="1"/>
    <col min="8" max="8" width="16.42578125" customWidth="1"/>
    <col min="9" max="9" width="16.140625" customWidth="1"/>
    <col min="10" max="10" width="18.42578125" customWidth="1"/>
    <col min="11" max="11" width="15.5703125" customWidth="1"/>
    <col min="12" max="12" width="12.42578125" customWidth="1"/>
    <col min="13" max="13" width="12" customWidth="1"/>
  </cols>
  <sheetData>
    <row r="2" spans="1:13" x14ac:dyDescent="0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7.5" customHeight="1" x14ac:dyDescent="0.25"/>
    <row r="4" spans="1:13" x14ac:dyDescent="0.25">
      <c r="A4" s="36" t="s">
        <v>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x14ac:dyDescent="0.25">
      <c r="A5" s="36" t="s">
        <v>47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3" ht="7.5" customHeight="1" x14ac:dyDescent="0.25">
      <c r="J6" t="s">
        <v>2</v>
      </c>
    </row>
    <row r="7" spans="1:13" ht="22.5" customHeight="1" x14ac:dyDescent="0.25">
      <c r="A7" s="13" t="s">
        <v>3</v>
      </c>
      <c r="B7" s="37" t="s">
        <v>4</v>
      </c>
      <c r="C7" s="39" t="s">
        <v>5</v>
      </c>
      <c r="D7" s="41" t="s">
        <v>6</v>
      </c>
      <c r="E7" s="41" t="s">
        <v>7</v>
      </c>
      <c r="F7" s="41" t="s">
        <v>8</v>
      </c>
      <c r="G7" s="41" t="s">
        <v>9</v>
      </c>
      <c r="H7" s="41" t="s">
        <v>10</v>
      </c>
      <c r="I7" s="41" t="s">
        <v>11</v>
      </c>
      <c r="J7" s="41" t="s">
        <v>12</v>
      </c>
      <c r="K7" s="41" t="s">
        <v>13</v>
      </c>
      <c r="L7" s="43" t="s">
        <v>14</v>
      </c>
    </row>
    <row r="8" spans="1:13" ht="56.25" customHeight="1" x14ac:dyDescent="0.25">
      <c r="A8" s="15"/>
      <c r="B8" s="38"/>
      <c r="C8" s="40"/>
      <c r="D8" s="42"/>
      <c r="E8" s="42"/>
      <c r="F8" s="42"/>
      <c r="G8" s="42"/>
      <c r="H8" s="42"/>
      <c r="I8" s="42"/>
      <c r="J8" s="42"/>
      <c r="K8" s="42"/>
      <c r="L8" s="43"/>
    </row>
    <row r="9" spans="1:13" x14ac:dyDescent="0.25">
      <c r="A9" s="1" t="s">
        <v>15</v>
      </c>
      <c r="B9" s="3">
        <v>54</v>
      </c>
      <c r="C9" s="3">
        <v>3</v>
      </c>
      <c r="D9" s="3">
        <v>38</v>
      </c>
      <c r="E9" s="3">
        <v>41</v>
      </c>
      <c r="F9" s="3">
        <v>51</v>
      </c>
      <c r="G9" s="3" t="s">
        <v>16</v>
      </c>
      <c r="H9" s="3">
        <v>1</v>
      </c>
      <c r="I9" s="3" t="s">
        <v>16</v>
      </c>
      <c r="J9" s="3" t="s">
        <v>16</v>
      </c>
      <c r="K9" s="3">
        <v>34</v>
      </c>
      <c r="L9" s="3">
        <f>K9+H9+F9+E9+D9+C9</f>
        <v>168</v>
      </c>
    </row>
    <row r="10" spans="1:13" x14ac:dyDescent="0.25">
      <c r="A10" s="6" t="s">
        <v>17</v>
      </c>
      <c r="B10" s="5">
        <v>73</v>
      </c>
      <c r="C10" s="5">
        <v>23</v>
      </c>
      <c r="D10" s="5">
        <v>73</v>
      </c>
      <c r="E10" s="5">
        <v>62</v>
      </c>
      <c r="F10" s="5">
        <v>68</v>
      </c>
      <c r="G10" s="5">
        <v>1</v>
      </c>
      <c r="H10" s="5">
        <v>3</v>
      </c>
      <c r="I10" s="5">
        <v>1</v>
      </c>
      <c r="J10" s="5" t="s">
        <v>16</v>
      </c>
      <c r="K10" s="5">
        <v>283</v>
      </c>
      <c r="L10" s="5">
        <f>K10+I10+H10+G10+F10+E10+D10+C10</f>
        <v>514</v>
      </c>
      <c r="M10" s="4"/>
    </row>
    <row r="11" spans="1:13" x14ac:dyDescent="0.25">
      <c r="A11" s="6" t="s">
        <v>18</v>
      </c>
      <c r="B11" s="5">
        <v>268</v>
      </c>
      <c r="C11" s="5">
        <v>158</v>
      </c>
      <c r="D11" s="5">
        <v>268</v>
      </c>
      <c r="E11" s="5">
        <v>188</v>
      </c>
      <c r="F11" s="5">
        <v>201</v>
      </c>
      <c r="G11" s="5">
        <v>12</v>
      </c>
      <c r="H11" s="5">
        <v>16</v>
      </c>
      <c r="I11" s="5">
        <v>1</v>
      </c>
      <c r="J11" s="5" t="s">
        <v>16</v>
      </c>
      <c r="K11" s="5">
        <v>0</v>
      </c>
      <c r="L11" s="5">
        <f>I11+H11+G11+F11+E11+D11+C11</f>
        <v>844</v>
      </c>
      <c r="M11" s="4"/>
    </row>
    <row r="12" spans="1:13" x14ac:dyDescent="0.25">
      <c r="A12" s="6" t="s">
        <v>19</v>
      </c>
      <c r="B12" s="5">
        <v>2</v>
      </c>
      <c r="C12" s="5">
        <v>0</v>
      </c>
      <c r="D12" s="5">
        <v>2</v>
      </c>
      <c r="E12" s="5">
        <v>2</v>
      </c>
      <c r="F12" s="5">
        <v>2</v>
      </c>
      <c r="G12" s="5" t="s">
        <v>16</v>
      </c>
      <c r="H12" s="5">
        <v>2</v>
      </c>
      <c r="I12" s="5" t="s">
        <v>16</v>
      </c>
      <c r="J12" s="5">
        <v>0</v>
      </c>
      <c r="K12" s="5" t="s">
        <v>16</v>
      </c>
      <c r="L12" s="5">
        <f>H12+F12+E12+D12</f>
        <v>8</v>
      </c>
      <c r="M12" s="4"/>
    </row>
    <row r="13" spans="1:13" x14ac:dyDescent="0.25">
      <c r="A13" s="6" t="s">
        <v>20</v>
      </c>
      <c r="B13" s="5">
        <f>B9+B10+B11+B12</f>
        <v>397</v>
      </c>
      <c r="C13" s="5">
        <f t="shared" ref="C13" si="0">C9+C10+C11+C12</f>
        <v>184</v>
      </c>
      <c r="D13" s="5">
        <f>D9+D10+D11+D12</f>
        <v>381</v>
      </c>
      <c r="E13" s="5">
        <f>E9+E10+E11+E12</f>
        <v>293</v>
      </c>
      <c r="F13" s="5">
        <f>F9+F10+F11+F12</f>
        <v>322</v>
      </c>
      <c r="G13" s="5">
        <f>G10+G11</f>
        <v>13</v>
      </c>
      <c r="H13" s="5">
        <f>H9+H10+H11+H12</f>
        <v>22</v>
      </c>
      <c r="I13" s="5">
        <f>I10+I11</f>
        <v>2</v>
      </c>
      <c r="J13" s="5">
        <f>J12</f>
        <v>0</v>
      </c>
      <c r="K13" s="5">
        <f>K9+K10+K11</f>
        <v>317</v>
      </c>
      <c r="L13" s="5">
        <f>L9+L10+L11+L12</f>
        <v>1534</v>
      </c>
      <c r="M13" s="4"/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5">
      <c r="A15" s="25" t="s">
        <v>21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spans="1:13" x14ac:dyDescent="0.25">
      <c r="A16" s="25" t="s">
        <v>47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4" ht="10.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4" ht="15.75" customHeight="1" x14ac:dyDescent="0.25">
      <c r="A18" s="26" t="s">
        <v>3</v>
      </c>
      <c r="B18" s="27" t="s">
        <v>22</v>
      </c>
      <c r="C18" s="28" t="s">
        <v>23</v>
      </c>
      <c r="D18" s="29" t="s">
        <v>24</v>
      </c>
      <c r="E18" s="29" t="s">
        <v>25</v>
      </c>
      <c r="F18" s="29" t="s">
        <v>26</v>
      </c>
      <c r="G18" s="29" t="s">
        <v>27</v>
      </c>
      <c r="H18" s="29" t="s">
        <v>28</v>
      </c>
      <c r="I18" s="29" t="s">
        <v>29</v>
      </c>
      <c r="J18" s="33" t="s">
        <v>43</v>
      </c>
      <c r="K18" s="34"/>
      <c r="L18" s="31" t="s">
        <v>14</v>
      </c>
      <c r="M18" s="4"/>
    </row>
    <row r="19" spans="1:14" ht="46.5" customHeight="1" x14ac:dyDescent="0.25">
      <c r="A19" s="26"/>
      <c r="B19" s="27"/>
      <c r="C19" s="27"/>
      <c r="D19" s="30"/>
      <c r="E19" s="30"/>
      <c r="F19" s="30"/>
      <c r="G19" s="30"/>
      <c r="H19" s="30"/>
      <c r="I19" s="30"/>
      <c r="J19" s="10" t="s">
        <v>42</v>
      </c>
      <c r="K19" s="11" t="s">
        <v>44</v>
      </c>
      <c r="L19" s="32"/>
      <c r="M19" s="4"/>
    </row>
    <row r="20" spans="1:14" x14ac:dyDescent="0.25">
      <c r="A20" s="6" t="s">
        <v>15</v>
      </c>
      <c r="B20" s="5">
        <v>13</v>
      </c>
      <c r="C20" s="5">
        <v>11</v>
      </c>
      <c r="D20" s="5">
        <v>9</v>
      </c>
      <c r="E20" s="5" t="s">
        <v>16</v>
      </c>
      <c r="F20" s="5">
        <v>2</v>
      </c>
      <c r="G20" s="5" t="s">
        <v>16</v>
      </c>
      <c r="H20" s="5" t="s">
        <v>16</v>
      </c>
      <c r="I20" s="5">
        <v>0</v>
      </c>
      <c r="J20" s="5">
        <v>0</v>
      </c>
      <c r="K20" s="5">
        <v>0</v>
      </c>
      <c r="L20" s="5">
        <f>F20+D20+C20</f>
        <v>22</v>
      </c>
      <c r="M20" s="4"/>
    </row>
    <row r="21" spans="1:14" x14ac:dyDescent="0.25">
      <c r="A21" s="6" t="s">
        <v>17</v>
      </c>
      <c r="B21" s="5">
        <v>627</v>
      </c>
      <c r="C21" s="5">
        <v>56</v>
      </c>
      <c r="D21" s="5">
        <v>56</v>
      </c>
      <c r="E21" s="5">
        <v>17</v>
      </c>
      <c r="F21" s="5">
        <v>39</v>
      </c>
      <c r="G21" s="5">
        <v>38</v>
      </c>
      <c r="H21" s="5">
        <v>2</v>
      </c>
      <c r="I21" s="5">
        <v>0</v>
      </c>
      <c r="J21" s="5">
        <v>532</v>
      </c>
      <c r="K21" s="5">
        <v>685</v>
      </c>
      <c r="L21" s="5">
        <f>J21+H21+G21+F21+E21+D21+C21</f>
        <v>740</v>
      </c>
      <c r="M21" s="4"/>
    </row>
    <row r="22" spans="1:14" x14ac:dyDescent="0.25">
      <c r="A22" s="6" t="s">
        <v>18</v>
      </c>
      <c r="B22" s="5">
        <v>286</v>
      </c>
      <c r="C22" s="5">
        <v>186</v>
      </c>
      <c r="D22" s="5">
        <v>184</v>
      </c>
      <c r="E22" s="5" t="s">
        <v>16</v>
      </c>
      <c r="F22" s="5">
        <v>36</v>
      </c>
      <c r="G22" s="5">
        <v>35</v>
      </c>
      <c r="H22" s="5" t="s">
        <v>16</v>
      </c>
      <c r="I22" s="5">
        <v>0</v>
      </c>
      <c r="J22" s="5">
        <v>73</v>
      </c>
      <c r="K22" s="5">
        <v>157</v>
      </c>
      <c r="L22" s="5">
        <f>J22+G22+F22+D22+C22</f>
        <v>514</v>
      </c>
      <c r="M22" s="4"/>
    </row>
    <row r="23" spans="1:14" x14ac:dyDescent="0.25">
      <c r="A23" s="1" t="s">
        <v>20</v>
      </c>
      <c r="B23" s="5">
        <f>B20+B21+B22</f>
        <v>926</v>
      </c>
      <c r="C23" s="5">
        <f t="shared" ref="C23" si="1">C20+C21+C22</f>
        <v>253</v>
      </c>
      <c r="D23" s="5">
        <f>D20+D21+D22</f>
        <v>249</v>
      </c>
      <c r="E23" s="5">
        <f>E21</f>
        <v>17</v>
      </c>
      <c r="F23" s="5">
        <f>F21+F22+F20</f>
        <v>77</v>
      </c>
      <c r="G23" s="5">
        <f>G21+G22</f>
        <v>73</v>
      </c>
      <c r="H23" s="5">
        <f>H21</f>
        <v>2</v>
      </c>
      <c r="I23" s="5">
        <f>I20+I21+I22</f>
        <v>0</v>
      </c>
      <c r="J23" s="5">
        <f>J20+J21+J22</f>
        <v>605</v>
      </c>
      <c r="K23" s="2">
        <f>SUM(K20:K22)</f>
        <v>842</v>
      </c>
      <c r="L23" s="5">
        <f>J23+H23+G23+F23+E23+D23+C23</f>
        <v>1276</v>
      </c>
    </row>
    <row r="24" spans="1:14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4" ht="27" customHeight="1" x14ac:dyDescent="0.25">
      <c r="A25" s="13" t="s">
        <v>30</v>
      </c>
      <c r="B25" s="16" t="s">
        <v>31</v>
      </c>
      <c r="C25" s="17"/>
      <c r="D25" s="17"/>
      <c r="E25" s="17"/>
      <c r="F25" s="17"/>
      <c r="G25" s="17"/>
      <c r="H25" s="17"/>
      <c r="I25" s="17"/>
      <c r="J25" s="18"/>
      <c r="K25" s="19" t="s">
        <v>32</v>
      </c>
      <c r="L25" s="19" t="s">
        <v>33</v>
      </c>
    </row>
    <row r="26" spans="1:14" ht="15" customHeight="1" x14ac:dyDescent="0.25">
      <c r="A26" s="14"/>
      <c r="B26" s="22" t="s">
        <v>46</v>
      </c>
      <c r="C26" s="23"/>
      <c r="D26" s="23"/>
      <c r="E26" s="24"/>
      <c r="F26" s="16" t="s">
        <v>37</v>
      </c>
      <c r="G26" s="17"/>
      <c r="H26" s="17"/>
      <c r="I26" s="18"/>
      <c r="J26" s="19" t="s">
        <v>38</v>
      </c>
      <c r="K26" s="20"/>
      <c r="L26" s="20"/>
    </row>
    <row r="27" spans="1:14" ht="12.75" customHeight="1" x14ac:dyDescent="0.25">
      <c r="A27" s="15"/>
      <c r="B27" s="7" t="s">
        <v>34</v>
      </c>
      <c r="C27" s="7" t="s">
        <v>35</v>
      </c>
      <c r="D27" s="7" t="s">
        <v>36</v>
      </c>
      <c r="E27" s="8" t="s">
        <v>45</v>
      </c>
      <c r="F27" s="2" t="s">
        <v>34</v>
      </c>
      <c r="G27" s="2" t="s">
        <v>35</v>
      </c>
      <c r="H27" s="2" t="s">
        <v>36</v>
      </c>
      <c r="I27" s="2" t="s">
        <v>45</v>
      </c>
      <c r="J27" s="21"/>
      <c r="K27" s="21"/>
      <c r="L27" s="21"/>
    </row>
    <row r="28" spans="1:14" x14ac:dyDescent="0.25">
      <c r="A28" s="2">
        <v>7700</v>
      </c>
      <c r="B28" s="9">
        <v>38</v>
      </c>
      <c r="C28" s="9">
        <v>61</v>
      </c>
      <c r="D28" s="9">
        <v>50</v>
      </c>
      <c r="E28" s="8">
        <f>B28+C28+D28</f>
        <v>149</v>
      </c>
      <c r="F28" s="3">
        <v>9</v>
      </c>
      <c r="G28" s="3">
        <v>604</v>
      </c>
      <c r="H28" s="3">
        <v>136</v>
      </c>
      <c r="I28" s="3">
        <f t="shared" ref="I28:I31" si="2">F28+G28+H28</f>
        <v>749</v>
      </c>
      <c r="J28" s="3">
        <v>2</v>
      </c>
      <c r="K28" s="3">
        <f>J28+I28+E28</f>
        <v>900</v>
      </c>
      <c r="L28" s="5">
        <v>1899</v>
      </c>
      <c r="M28" s="12"/>
      <c r="N28" s="4"/>
    </row>
    <row r="29" spans="1:14" x14ac:dyDescent="0.25">
      <c r="A29" s="2" t="s">
        <v>39</v>
      </c>
      <c r="B29" s="9">
        <v>0</v>
      </c>
      <c r="C29" s="9">
        <v>8</v>
      </c>
      <c r="D29" s="9">
        <v>73</v>
      </c>
      <c r="E29" s="8">
        <f t="shared" ref="E29:E32" si="3">B29+C29+D29</f>
        <v>81</v>
      </c>
      <c r="F29" s="3">
        <v>0</v>
      </c>
      <c r="G29" s="3">
        <v>16</v>
      </c>
      <c r="H29" s="3">
        <v>90</v>
      </c>
      <c r="I29" s="3">
        <f t="shared" si="2"/>
        <v>106</v>
      </c>
      <c r="J29" s="3">
        <v>0</v>
      </c>
      <c r="K29" s="3">
        <f t="shared" ref="K29:K32" si="4">J29+I29+E29</f>
        <v>187</v>
      </c>
      <c r="L29" s="5">
        <v>432</v>
      </c>
      <c r="M29" s="4"/>
      <c r="N29" s="4"/>
    </row>
    <row r="30" spans="1:14" x14ac:dyDescent="0.25">
      <c r="A30" s="2" t="s">
        <v>40</v>
      </c>
      <c r="B30" s="9">
        <v>0</v>
      </c>
      <c r="C30" s="9">
        <v>0</v>
      </c>
      <c r="D30" s="9">
        <v>93</v>
      </c>
      <c r="E30" s="8">
        <f t="shared" si="3"/>
        <v>93</v>
      </c>
      <c r="F30" s="3">
        <v>0</v>
      </c>
      <c r="G30" s="3">
        <v>0</v>
      </c>
      <c r="H30" s="3">
        <v>38</v>
      </c>
      <c r="I30" s="3">
        <f t="shared" si="2"/>
        <v>38</v>
      </c>
      <c r="J30" s="3">
        <v>0</v>
      </c>
      <c r="K30" s="3">
        <f t="shared" si="4"/>
        <v>131</v>
      </c>
      <c r="L30" s="5">
        <v>299</v>
      </c>
      <c r="M30" s="4"/>
      <c r="N30" s="4"/>
    </row>
    <row r="31" spans="1:14" x14ac:dyDescent="0.25">
      <c r="A31" s="2" t="s">
        <v>41</v>
      </c>
      <c r="B31" s="9">
        <v>16</v>
      </c>
      <c r="C31" s="9">
        <v>4</v>
      </c>
      <c r="D31" s="9">
        <v>52</v>
      </c>
      <c r="E31" s="8">
        <f t="shared" si="3"/>
        <v>72</v>
      </c>
      <c r="F31" s="3">
        <v>4</v>
      </c>
      <c r="G31" s="3">
        <v>7</v>
      </c>
      <c r="H31" s="3">
        <v>22</v>
      </c>
      <c r="I31" s="3">
        <f t="shared" si="2"/>
        <v>33</v>
      </c>
      <c r="J31" s="3">
        <v>0</v>
      </c>
      <c r="K31" s="3">
        <f t="shared" si="4"/>
        <v>105</v>
      </c>
      <c r="L31" s="5">
        <v>180</v>
      </c>
      <c r="M31" s="4"/>
      <c r="N31" s="4"/>
    </row>
    <row r="32" spans="1:14" x14ac:dyDescent="0.25">
      <c r="A32" s="1" t="s">
        <v>20</v>
      </c>
      <c r="B32" s="9">
        <f>B28+B29+B30+B31</f>
        <v>54</v>
      </c>
      <c r="C32" s="9">
        <f t="shared" ref="C32:J32" si="5">C28+C29+C30+C31</f>
        <v>73</v>
      </c>
      <c r="D32" s="9">
        <f>D28+D29+D30+D31</f>
        <v>268</v>
      </c>
      <c r="E32" s="8">
        <f t="shared" si="3"/>
        <v>395</v>
      </c>
      <c r="F32" s="3">
        <f t="shared" si="5"/>
        <v>13</v>
      </c>
      <c r="G32" s="3">
        <f t="shared" si="5"/>
        <v>627</v>
      </c>
      <c r="H32" s="3">
        <f t="shared" si="5"/>
        <v>286</v>
      </c>
      <c r="I32" s="3">
        <f t="shared" si="5"/>
        <v>926</v>
      </c>
      <c r="J32" s="3">
        <f t="shared" si="5"/>
        <v>2</v>
      </c>
      <c r="K32" s="3">
        <f t="shared" si="4"/>
        <v>1323</v>
      </c>
      <c r="L32" s="5">
        <f>L28+L29+L30+L31</f>
        <v>2810</v>
      </c>
      <c r="M32" s="4"/>
      <c r="N32" s="4"/>
    </row>
  </sheetData>
  <mergeCells count="35">
    <mergeCell ref="A2:M2"/>
    <mergeCell ref="A4:M4"/>
    <mergeCell ref="A5:M5"/>
    <mergeCell ref="A7:A8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  <mergeCell ref="D7:D8"/>
    <mergeCell ref="A15:M15"/>
    <mergeCell ref="A16:M16"/>
    <mergeCell ref="A18:A19"/>
    <mergeCell ref="B18:B19"/>
    <mergeCell ref="C18:C19"/>
    <mergeCell ref="E18:E19"/>
    <mergeCell ref="F18:F19"/>
    <mergeCell ref="G18:G19"/>
    <mergeCell ref="H18:H19"/>
    <mergeCell ref="I18:I19"/>
    <mergeCell ref="L18:L19"/>
    <mergeCell ref="D18:D19"/>
    <mergeCell ref="J18:K18"/>
    <mergeCell ref="A25:A27"/>
    <mergeCell ref="B25:J25"/>
    <mergeCell ref="K25:K27"/>
    <mergeCell ref="L25:L27"/>
    <mergeCell ref="F26:I26"/>
    <mergeCell ref="J26:J27"/>
    <mergeCell ref="B26:E26"/>
  </mergeCells>
  <pageMargins left="0.23622047244094491" right="0.23622047244094491" top="0.15748031496062992" bottom="0.15748031496062992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Бакланова Оксана Николаевна</dc:creator>
  <cp:lastModifiedBy>Ревина Римма Сергеевна</cp:lastModifiedBy>
  <cp:revision>21</cp:revision>
  <cp:lastPrinted>2025-07-31T02:24:23Z</cp:lastPrinted>
  <dcterms:created xsi:type="dcterms:W3CDTF">2006-09-16T00:00:00Z</dcterms:created>
  <dcterms:modified xsi:type="dcterms:W3CDTF">2026-01-12T04:11:47Z</dcterms:modified>
</cp:coreProperties>
</file>